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/Desktop/"/>
    </mc:Choice>
  </mc:AlternateContent>
  <xr:revisionPtr revIDLastSave="0" documentId="13_ncr:1_{51ACE5F9-6A9C-9246-B07E-0B422D18D402}" xr6:coauthVersionLast="43" xr6:coauthVersionMax="45" xr10:uidLastSave="{00000000-0000-0000-0000-000000000000}"/>
  <bookViews>
    <workbookView xWindow="0" yWindow="0" windowWidth="25600" windowHeight="16000" xr2:uid="{55C64BA9-6F75-E143-A9D9-EE5F9B101557}"/>
  </bookViews>
  <sheets>
    <sheet name="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F10" i="1" s="1"/>
  <c r="G10" i="1" s="1"/>
  <c r="H10" i="1" s="1"/>
  <c r="I10" i="1" s="1"/>
  <c r="C10" i="1"/>
  <c r="B10" i="1"/>
  <c r="E45" i="1"/>
  <c r="D30" i="1" l="1"/>
  <c r="D31" i="1"/>
  <c r="D32" i="1"/>
  <c r="D33" i="1"/>
  <c r="D34" i="1"/>
  <c r="D35" i="1"/>
  <c r="D36" i="1"/>
  <c r="C38" i="1"/>
  <c r="C39" i="1" s="1"/>
  <c r="E42" i="1"/>
  <c r="E43" i="1"/>
  <c r="D38" i="1" l="1"/>
  <c r="J17" i="1"/>
  <c r="J19" i="1"/>
  <c r="J20" i="1"/>
  <c r="J21" i="1"/>
  <c r="J22" i="1"/>
  <c r="J16" i="1"/>
  <c r="B8" i="1"/>
  <c r="C8" i="1" s="1"/>
  <c r="D8" i="1" s="1"/>
  <c r="E8" i="1" s="1"/>
  <c r="F8" i="1" s="1"/>
  <c r="G8" i="1" s="1"/>
  <c r="H8" i="1" s="1"/>
  <c r="I8" i="1" s="1"/>
  <c r="C23" i="1"/>
  <c r="D23" i="1"/>
  <c r="E23" i="1"/>
  <c r="F23" i="1"/>
  <c r="G23" i="1"/>
  <c r="H23" i="1"/>
  <c r="I23" i="1"/>
  <c r="B23" i="1"/>
  <c r="B13" i="1"/>
  <c r="C13" i="1" l="1"/>
  <c r="D13" i="1"/>
  <c r="D25" i="1" s="1"/>
  <c r="J11" i="1"/>
  <c r="B25" i="1"/>
  <c r="C25" i="1"/>
  <c r="J23" i="1"/>
  <c r="E13" i="1"/>
  <c r="E25" i="1" s="1"/>
  <c r="J12" i="1"/>
  <c r="I13" i="1"/>
  <c r="I25" i="1" s="1"/>
  <c r="F13" i="1" l="1"/>
  <c r="F25" i="1" s="1"/>
  <c r="H13" i="1" l="1"/>
  <c r="H25" i="1" s="1"/>
  <c r="G13" i="1"/>
  <c r="G25" i="1" l="1"/>
  <c r="J25" i="1" s="1"/>
  <c r="K25" i="1" s="1"/>
  <c r="J13" i="1"/>
  <c r="K13" i="1" s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tc={A16AEDE2-0C55-5940-9198-AC9B7C03B212}</author>
  </authors>
  <commentList>
    <comment ref="A10" authorId="0" shapeId="0" xr:uid="{A16AEDE2-0C55-5940-9198-AC9B7C03B212}">
      <text>
        <t>[Threaded comment]
Your version of Excel allows you to read this threaded comment; however, any edits to it will get removed if the file is opened in a newer version of Excel. Learn more: https://go.microsoft.com/fwlink/?linkid=870924
Comment:
    Remember to exclude wages on employees that are over $100,000 annually.</t>
      </text>
    </comment>
  </commentList>
</comments>
</file>

<file path=xl/sharedStrings.xml><?xml version="1.0" encoding="utf-8"?>
<sst xmlns="http://schemas.openxmlformats.org/spreadsheetml/2006/main" count="59" uniqueCount="58">
  <si>
    <t>Universal Bookkeeper PPP Loan Planner</t>
  </si>
  <si>
    <t xml:space="preserve">Payroll  </t>
  </si>
  <si>
    <t>Wages</t>
  </si>
  <si>
    <t>Employer Contributions - Retirment Benefits</t>
  </si>
  <si>
    <t>Employer Contributions - Insurance</t>
  </si>
  <si>
    <t>Utilities</t>
  </si>
  <si>
    <t xml:space="preserve">Rent </t>
  </si>
  <si>
    <t>Mortgage Interest</t>
  </si>
  <si>
    <t>Gas / Electric</t>
  </si>
  <si>
    <t>Water</t>
  </si>
  <si>
    <t xml:space="preserve">Telephone </t>
  </si>
  <si>
    <t>Internet</t>
  </si>
  <si>
    <t>Total Expenses</t>
  </si>
  <si>
    <t>For Full Forgiveness:  At least 75% of the PPP Loan needs to be spent on payroll</t>
  </si>
  <si>
    <t>Total Payroll</t>
  </si>
  <si>
    <t>Total Utilities</t>
  </si>
  <si>
    <t>PPP Loan Amount Received</t>
  </si>
  <si>
    <t>Date PPP Loan Received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</si>
  <si>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</si>
  <si>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</si>
  <si>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</si>
  <si>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</si>
  <si>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</si>
  <si>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</si>
  <si>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</si>
  <si>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</si>
  <si>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Totals</t>
  </si>
  <si>
    <t>Percentage of Loan for Payroll</t>
  </si>
  <si>
    <t>Total Percent of Loan Used</t>
  </si>
  <si>
    <t>Calculated date -&gt;</t>
  </si>
  <si>
    <t>&lt;- Enter Loan Info Here</t>
  </si>
  <si>
    <t xml:space="preserve">  </t>
  </si>
  <si>
    <t># of Hours</t>
  </si>
  <si>
    <t>Period 1</t>
  </si>
  <si>
    <t>2/15/19 - 6/30/19</t>
  </si>
  <si>
    <t>Period 2</t>
  </si>
  <si>
    <t>1/1/20 - 2/29/20</t>
  </si>
  <si>
    <t>Total Hours</t>
  </si>
  <si>
    <t>Weeks</t>
  </si>
  <si>
    <t>FTE (40)</t>
  </si>
  <si>
    <t>Current FTE Status</t>
  </si>
  <si>
    <t>Enter employee names below:</t>
  </si>
  <si>
    <t>Hourly Rate</t>
  </si>
  <si>
    <t>Benchmark FTE</t>
  </si>
  <si>
    <t>EMPLOEE #1</t>
  </si>
  <si>
    <t>EMPLOEE #2</t>
  </si>
  <si>
    <t>EMPLOEE #3</t>
  </si>
  <si>
    <t>EMPLOEE #4</t>
  </si>
  <si>
    <t>EMPLOEE #5</t>
  </si>
  <si>
    <t>EMPLOEE #6</t>
  </si>
  <si>
    <t>EMPLOEE #7</t>
  </si>
  <si>
    <t>Total Wages</t>
  </si>
  <si>
    <t>Total Hours include regular hours, benefit time off, and overtime</t>
  </si>
  <si>
    <t>&lt;-- Use this area to estimate the number of hours / rate each person will be working to ensure that you are utilizing at least 75% of the PPP loan on payroll costs.  The bottom number is linked to the wage section of the above spreadsheet.  Modify as necessary.</t>
  </si>
  <si>
    <t>&lt;-- linked to WAGES above.</t>
  </si>
  <si>
    <t xml:space="preserve"> Am I meeting the requirement to maintain the average FTEs compared to my bench march period below?</t>
  </si>
  <si>
    <t>To maximize loan proceeds, you need to maintain your avereage Full Time Equivalent employee ratio compared to one of the 2 benchmark periods below.</t>
  </si>
  <si>
    <t>&lt; -- This is used to compare to the current FTE Status. Cell C38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</si>
</sst>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indent="2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4"/>
    </xf>
    <xf numFmtId="14" fontId="0" fillId="0" borderId="0" xfId="0" applyNumberFormat="1"/>
    <xf numFmtId="44" fontId="0" fillId="0" borderId="0" xfId="1" applyFont="1"/>
    <xf numFmtId="0" fontId="4" fillId="0" borderId="0" xfId="0" applyFont="1" applyAlignment="1">
      <alignment horizontal="center"/>
    </xf>
    <xf numFmtId="44" fontId="2" fillId="0" borderId="2" xfId="1" applyFont="1" applyBorder="1"/>
    <xf numFmtId="44" fontId="0" fillId="0" borderId="2" xfId="1" applyFont="1" applyBorder="1"/>
    <xf numFmtId="164" fontId="2" fillId="0" borderId="0" xfId="2" applyNumberFormat="1" applyFont="1" applyAlignment="1">
      <alignment horizontal="center"/>
    </xf>
    <xf numFmtId="44" fontId="5" fillId="0" borderId="0" xfId="1" applyFont="1"/>
    <xf numFmtId="44" fontId="0" fillId="2" borderId="1" xfId="1" applyFont="1" applyFill="1" applyBorder="1"/>
    <xf numFmtId="44" fontId="0" fillId="2" borderId="3" xfId="1" applyFont="1" applyFill="1" applyBorder="1"/>
    <xf numFmtId="44" fontId="0" fillId="2" borderId="4" xfId="1" applyFont="1" applyFill="1" applyBorder="1"/>
    <xf numFmtId="44" fontId="0" fillId="2" borderId="5" xfId="1" applyFont="1" applyFill="1" applyBorder="1"/>
    <xf numFmtId="44" fontId="0" fillId="0" borderId="1" xfId="1" applyFont="1" applyBorder="1"/>
    <xf numFmtId="44" fontId="2" fillId="0" borderId="0" xfId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14" fontId="0" fillId="2" borderId="1" xfId="0" applyNumberForma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0" fontId="0" fillId="3" borderId="0" xfId="0" applyFill="1"/>
    <xf numFmtId="44" fontId="0" fillId="3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/>
    <xf numFmtId="44" fontId="2" fillId="0" borderId="1" xfId="1" applyFont="1" applyBorder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2" borderId="0" xfId="3" applyFont="1" applyFill="1"/>
    <xf numFmtId="0" fontId="0" fillId="0" borderId="1" xfId="0" applyBorder="1" applyAlignment="1">
      <alignment horizontal="center" wrapText="1"/>
    </xf>
    <xf numFmtId="0" fontId="2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2" fontId="2" fillId="0" borderId="1" xfId="0" applyNumberFormat="1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101600</xdr:colOff>
      <xdr:row>0</xdr:row>
      <xdr:rowOff>0</xdr:rowOff>
    </xdr:from>
    <xdr:to>
      <xdr:col>10</xdr:col>
      <xdr:colOff>1752599</xdr:colOff>
      <xdr:row>5</xdr:row>
      <xdr:rowOff>4234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C17EB8-052D-F149-A338-E41474AD2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5200" y="0"/>
          <a:ext cx="2844800" cy="107808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stin Miller" id="{C5CA96BA-67A8-2748-BDF2-96E1AC95E157}" userId="ab023f3253d0143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0-04-16T10:36:24.53" personId="{C5CA96BA-67A8-2748-BDF2-96E1AC95E157}" id="{A16AEDE2-0C55-5940-9198-AC9B7C03B212}">
    <text>Remember to exclude wages on employees that are over $100,000 annually.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5E8E-7825-CB43-AC2D-61C93CD2F33E}">
  <dimension ref="A1:K45"/>
  <sheetViews>
    <sheetView tabSelected="1" zoomScale="110" zoomScaleNormal="110" workbookViewId="0">
      <selection activeCell="A5" sqref="A5"/>
    </sheetView>
  </sheetViews>
  <sheetFormatPr baseColWidth="10" defaultRowHeight="16" x14ac:dyDescent="0.2"/>
  <cols>
    <col min="1" max="1" width="41.33203125" bestFit="1" customWidth="1"/>
    <col min="2" max="2" width="16.33203125" bestFit="1" customWidth="1"/>
    <col min="4" max="4" width="11.5" bestFit="1" customWidth="1"/>
    <col min="10" max="10" width="15.6640625" customWidth="1"/>
    <col min="11" max="11" width="26" bestFit="1" customWidth="1"/>
  </cols>
  <sheetData>
    <row r="1" spans="1:11" ht="21" x14ac:dyDescent="0.25">
      <c r="A1" s="19" t="s">
        <v>0</v>
      </c>
    </row>
    <row r="3" spans="1:11" x14ac:dyDescent="0.2">
      <c r="A3" s="2" t="s">
        <v>17</v>
      </c>
      <c r="B3" s="23">
        <v>43941</v>
      </c>
      <c r="C3" s="22" t="s">
        <v>30</v>
      </c>
    </row>
    <row r="4" spans="1:11" x14ac:dyDescent="0.2">
      <c r="A4" s="2" t="s">
        <v>16</v>
      </c>
      <c r="B4" s="24"/>
      <c r="C4" s="22" t="s">
        <v>30</v>
      </c>
    </row>
    <row r="5" spans="1:11" s="28" customFormat="1" x14ac:dyDescent="0.2">
      <c r="A5" s="26"/>
      <c r="B5" s="29"/>
      <c r="C5" s="27"/>
    </row>
    <row r="7" spans="1:11" ht="24" x14ac:dyDescent="0.3"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23</v>
      </c>
      <c r="H7" s="8" t="s">
        <v>24</v>
      </c>
      <c r="I7" s="8" t="s">
        <v>25</v>
      </c>
      <c r="K7" s="30"/>
    </row>
    <row r="8" spans="1:11" x14ac:dyDescent="0.2">
      <c r="A8" s="21" t="s">
        <v>29</v>
      </c>
      <c r="B8" s="20">
        <f>B3+7</f>
        <v>43948</v>
      </c>
      <c r="C8" s="20">
        <f>B8+7</f>
        <v>43955</v>
      </c>
      <c r="D8" s="20">
        <f t="shared" ref="D8:I8" si="0">C8+7</f>
        <v>43962</v>
      </c>
      <c r="E8" s="20">
        <f t="shared" si="0"/>
        <v>43969</v>
      </c>
      <c r="F8" s="20">
        <f t="shared" si="0"/>
        <v>43976</v>
      </c>
      <c r="G8" s="20">
        <f t="shared" si="0"/>
        <v>43983</v>
      </c>
      <c r="H8" s="20">
        <f t="shared" si="0"/>
        <v>43990</v>
      </c>
      <c r="I8" s="20">
        <f t="shared" si="0"/>
        <v>43997</v>
      </c>
      <c r="J8" s="6"/>
    </row>
    <row r="9" spans="1:11" x14ac:dyDescent="0.2">
      <c r="A9" s="2" t="s">
        <v>1</v>
      </c>
      <c r="B9" s="7"/>
      <c r="C9" s="7"/>
      <c r="D9" s="7"/>
      <c r="E9" s="7"/>
      <c r="F9" s="7"/>
      <c r="G9" s="7"/>
      <c r="H9" s="7"/>
      <c r="I9" s="7"/>
      <c r="J9" s="18" t="s">
        <v>26</v>
      </c>
      <c r="K9" t="s">
        <v>31</v>
      </c>
    </row>
    <row r="10" spans="1:11" x14ac:dyDescent="0.2">
      <c r="A10" s="1" t="s">
        <v>2</v>
      </c>
      <c r="B10" s="13">
        <f>D38</f>
        <v>2100</v>
      </c>
      <c r="C10" s="13">
        <f>B10</f>
        <v>2100</v>
      </c>
      <c r="D10" s="13">
        <f t="shared" ref="D10:I10" si="1">C10</f>
        <v>2100</v>
      </c>
      <c r="E10" s="13">
        <f t="shared" si="1"/>
        <v>2100</v>
      </c>
      <c r="F10" s="13">
        <f t="shared" si="1"/>
        <v>2100</v>
      </c>
      <c r="G10" s="13">
        <f t="shared" si="1"/>
        <v>2100</v>
      </c>
      <c r="H10" s="13">
        <f t="shared" si="1"/>
        <v>2100</v>
      </c>
      <c r="I10" s="13">
        <f t="shared" si="1"/>
        <v>2100</v>
      </c>
      <c r="J10" s="17">
        <f>SUM(B10:I10)</f>
        <v>16800</v>
      </c>
    </row>
    <row r="11" spans="1:11" x14ac:dyDescent="0.2">
      <c r="A11" s="1" t="s">
        <v>4</v>
      </c>
      <c r="B11" s="13"/>
      <c r="C11" s="13"/>
      <c r="D11" s="13"/>
      <c r="E11" s="13"/>
      <c r="F11" s="13"/>
      <c r="G11" s="13"/>
      <c r="H11" s="13"/>
      <c r="I11" s="13"/>
      <c r="J11" s="17">
        <f t="shared" ref="J11:J13" si="2">SUM(B11:I11)</f>
        <v>0</v>
      </c>
    </row>
    <row r="12" spans="1:11" x14ac:dyDescent="0.2">
      <c r="A12" s="1" t="s">
        <v>3</v>
      </c>
      <c r="B12" s="13"/>
      <c r="C12" s="13"/>
      <c r="D12" s="13"/>
      <c r="E12" s="13"/>
      <c r="F12" s="13"/>
      <c r="G12" s="13"/>
      <c r="H12" s="13"/>
      <c r="I12" s="13"/>
      <c r="J12" s="17">
        <f t="shared" si="2"/>
        <v>0</v>
      </c>
      <c r="K12" s="25" t="s">
        <v>27</v>
      </c>
    </row>
    <row r="13" spans="1:11" x14ac:dyDescent="0.2">
      <c r="A13" s="5" t="s">
        <v>14</v>
      </c>
      <c r="B13" s="17">
        <f>SUM(B10:B12)</f>
        <v>2100</v>
      </c>
      <c r="C13" s="17">
        <f t="shared" ref="C13:I13" si="3">SUM(C10:C12)</f>
        <v>2100</v>
      </c>
      <c r="D13" s="17">
        <f t="shared" si="3"/>
        <v>2100</v>
      </c>
      <c r="E13" s="17">
        <f t="shared" si="3"/>
        <v>2100</v>
      </c>
      <c r="F13" s="17">
        <f t="shared" si="3"/>
        <v>2100</v>
      </c>
      <c r="G13" s="17">
        <f t="shared" si="3"/>
        <v>2100</v>
      </c>
      <c r="H13" s="17">
        <f t="shared" si="3"/>
        <v>2100</v>
      </c>
      <c r="I13" s="17">
        <f t="shared" si="3"/>
        <v>2100</v>
      </c>
      <c r="J13" s="17">
        <f t="shared" si="2"/>
        <v>16800</v>
      </c>
      <c r="K13" s="11" t="e">
        <f>J13/B4</f>
        <v>#DIV/0!</v>
      </c>
    </row>
    <row r="14" spans="1:11" x14ac:dyDescent="0.2">
      <c r="A14" s="1"/>
      <c r="B14" s="7"/>
      <c r="D14" s="12"/>
      <c r="E14" s="12"/>
      <c r="F14" s="12"/>
      <c r="G14" s="12" t="s">
        <v>13</v>
      </c>
      <c r="I14" s="7"/>
      <c r="J14" s="7"/>
      <c r="K14" s="12"/>
    </row>
    <row r="15" spans="1:11" x14ac:dyDescent="0.2">
      <c r="A15" s="1"/>
      <c r="B15" s="7"/>
      <c r="C15" s="7"/>
      <c r="D15" s="7"/>
      <c r="E15" s="7"/>
      <c r="F15" s="7"/>
      <c r="G15" s="7"/>
      <c r="H15" s="7"/>
      <c r="I15" s="7"/>
      <c r="J15" s="7"/>
    </row>
    <row r="16" spans="1:11" x14ac:dyDescent="0.2">
      <c r="A16" s="3" t="s">
        <v>6</v>
      </c>
      <c r="B16" s="13"/>
      <c r="C16" s="13"/>
      <c r="D16" s="13"/>
      <c r="E16" s="13"/>
      <c r="F16" s="13"/>
      <c r="G16" s="13"/>
      <c r="H16" s="13"/>
      <c r="I16" s="14">
        <v>1600</v>
      </c>
      <c r="J16" s="17">
        <f>SUM(B16:I16)</f>
        <v>1600</v>
      </c>
    </row>
    <row r="17" spans="1:11" x14ac:dyDescent="0.2">
      <c r="A17" s="3" t="s">
        <v>7</v>
      </c>
      <c r="B17" s="13"/>
      <c r="C17" s="13"/>
      <c r="D17" s="13"/>
      <c r="E17" s="13"/>
      <c r="F17" s="13"/>
      <c r="G17" s="13"/>
      <c r="H17" s="13"/>
      <c r="I17" s="14"/>
      <c r="J17" s="17">
        <f t="shared" ref="J17:J25" si="4">SUM(B17:I17)</f>
        <v>0</v>
      </c>
    </row>
    <row r="18" spans="1:11" x14ac:dyDescent="0.2">
      <c r="A18" s="3" t="s">
        <v>5</v>
      </c>
      <c r="B18" s="7"/>
      <c r="C18" s="7"/>
      <c r="D18" s="7"/>
      <c r="E18" s="7"/>
      <c r="F18" s="7"/>
      <c r="G18" s="7"/>
      <c r="H18" s="7"/>
      <c r="I18" s="7"/>
      <c r="J18" s="7"/>
    </row>
    <row r="19" spans="1:11" x14ac:dyDescent="0.2">
      <c r="A19" s="1" t="s">
        <v>8</v>
      </c>
      <c r="B19" s="13"/>
      <c r="C19" s="13"/>
      <c r="D19" s="13"/>
      <c r="E19" s="13"/>
      <c r="F19" s="13"/>
      <c r="G19" s="13"/>
      <c r="H19" s="13"/>
      <c r="I19" s="14"/>
      <c r="J19" s="17">
        <f t="shared" si="4"/>
        <v>0</v>
      </c>
    </row>
    <row r="20" spans="1:11" x14ac:dyDescent="0.2">
      <c r="A20" s="1" t="s">
        <v>9</v>
      </c>
      <c r="B20" s="13"/>
      <c r="C20" s="13"/>
      <c r="D20" s="13"/>
      <c r="E20" s="13"/>
      <c r="F20" s="13"/>
      <c r="G20" s="13"/>
      <c r="H20" s="13"/>
      <c r="I20" s="14"/>
      <c r="J20" s="17">
        <f t="shared" si="4"/>
        <v>0</v>
      </c>
    </row>
    <row r="21" spans="1:11" x14ac:dyDescent="0.2">
      <c r="A21" s="1" t="s">
        <v>10</v>
      </c>
      <c r="B21" s="13"/>
      <c r="C21" s="13"/>
      <c r="D21" s="13"/>
      <c r="E21" s="13"/>
      <c r="F21" s="13"/>
      <c r="G21" s="13"/>
      <c r="H21" s="13"/>
      <c r="I21" s="14"/>
      <c r="J21" s="17">
        <f t="shared" si="4"/>
        <v>0</v>
      </c>
    </row>
    <row r="22" spans="1:11" x14ac:dyDescent="0.2">
      <c r="A22" s="1" t="s">
        <v>11</v>
      </c>
      <c r="B22" s="15"/>
      <c r="C22" s="15"/>
      <c r="D22" s="15"/>
      <c r="E22" s="15"/>
      <c r="F22" s="15"/>
      <c r="G22" s="15"/>
      <c r="H22" s="15"/>
      <c r="I22" s="16"/>
      <c r="J22" s="17">
        <f t="shared" si="4"/>
        <v>0</v>
      </c>
    </row>
    <row r="23" spans="1:11" x14ac:dyDescent="0.2">
      <c r="A23" s="5" t="s">
        <v>15</v>
      </c>
      <c r="B23" s="17">
        <f>SUM(B19:B22)</f>
        <v>0</v>
      </c>
      <c r="C23" s="17">
        <f t="shared" ref="C23:I23" si="5">SUM(C19:C22)</f>
        <v>0</v>
      </c>
      <c r="D23" s="17">
        <f t="shared" si="5"/>
        <v>0</v>
      </c>
      <c r="E23" s="17">
        <f t="shared" si="5"/>
        <v>0</v>
      </c>
      <c r="F23" s="17">
        <f t="shared" si="5"/>
        <v>0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4"/>
        <v>0</v>
      </c>
    </row>
    <row r="24" spans="1:11" x14ac:dyDescent="0.2">
      <c r="B24" s="7"/>
      <c r="C24" s="7"/>
      <c r="D24" s="7"/>
      <c r="E24" s="7"/>
      <c r="F24" s="7"/>
      <c r="G24" s="7"/>
      <c r="H24" s="7"/>
      <c r="I24" s="7"/>
      <c r="J24" s="7"/>
      <c r="K24" s="25" t="s">
        <v>28</v>
      </c>
    </row>
    <row r="25" spans="1:11" ht="17" thickBot="1" x14ac:dyDescent="0.25">
      <c r="A25" s="4" t="s">
        <v>12</v>
      </c>
      <c r="B25" s="9">
        <f t="shared" ref="B25:I25" si="6">B13+B16+B17+B23</f>
        <v>2100</v>
      </c>
      <c r="C25" s="9">
        <f t="shared" si="6"/>
        <v>2100</v>
      </c>
      <c r="D25" s="9">
        <f t="shared" si="6"/>
        <v>2100</v>
      </c>
      <c r="E25" s="9">
        <f t="shared" si="6"/>
        <v>2100</v>
      </c>
      <c r="F25" s="9">
        <f t="shared" si="6"/>
        <v>2100</v>
      </c>
      <c r="G25" s="9">
        <f t="shared" si="6"/>
        <v>2100</v>
      </c>
      <c r="H25" s="9">
        <f t="shared" si="6"/>
        <v>2100</v>
      </c>
      <c r="I25" s="9">
        <f t="shared" si="6"/>
        <v>3700</v>
      </c>
      <c r="J25" s="10">
        <f t="shared" si="4"/>
        <v>18400</v>
      </c>
      <c r="K25" s="11" t="e">
        <f>J25/B4</f>
        <v>#DIV/0!</v>
      </c>
    </row>
    <row r="26" spans="1:11" ht="17" thickTop="1" x14ac:dyDescent="0.2"/>
    <row r="28" spans="1:11" x14ac:dyDescent="0.2">
      <c r="A28" s="31" t="s">
        <v>41</v>
      </c>
    </row>
    <row r="29" spans="1:11" x14ac:dyDescent="0.2">
      <c r="B29" s="25" t="s">
        <v>42</v>
      </c>
      <c r="C29" s="25" t="s">
        <v>32</v>
      </c>
      <c r="D29" s="25" t="s">
        <v>51</v>
      </c>
    </row>
    <row r="30" spans="1:11" x14ac:dyDescent="0.2">
      <c r="A30" t="s">
        <v>44</v>
      </c>
      <c r="B30" s="13">
        <v>15</v>
      </c>
      <c r="C30" s="35">
        <v>20</v>
      </c>
      <c r="D30" s="36">
        <f>B30*C30</f>
        <v>300</v>
      </c>
      <c r="F30" s="42" t="s">
        <v>53</v>
      </c>
      <c r="G30" s="42"/>
      <c r="H30" s="42"/>
    </row>
    <row r="31" spans="1:11" x14ac:dyDescent="0.2">
      <c r="A31" t="s">
        <v>45</v>
      </c>
      <c r="B31" s="13">
        <v>15</v>
      </c>
      <c r="C31" s="35">
        <v>20</v>
      </c>
      <c r="D31" s="36">
        <f>B31*C31</f>
        <v>300</v>
      </c>
      <c r="F31" s="42"/>
      <c r="G31" s="42"/>
      <c r="H31" s="42"/>
    </row>
    <row r="32" spans="1:11" x14ac:dyDescent="0.2">
      <c r="A32" t="s">
        <v>46</v>
      </c>
      <c r="B32" s="13">
        <v>15</v>
      </c>
      <c r="C32" s="35">
        <v>20</v>
      </c>
      <c r="D32" s="36">
        <f>B32*C32</f>
        <v>300</v>
      </c>
      <c r="F32" s="42"/>
      <c r="G32" s="42"/>
      <c r="H32" s="42"/>
    </row>
    <row r="33" spans="1:10" x14ac:dyDescent="0.2">
      <c r="A33" t="s">
        <v>47</v>
      </c>
      <c r="B33" s="13">
        <v>15</v>
      </c>
      <c r="C33" s="35">
        <v>20</v>
      </c>
      <c r="D33" s="36">
        <f>B33*C33</f>
        <v>300</v>
      </c>
      <c r="F33" s="42"/>
      <c r="G33" s="42"/>
      <c r="H33" s="42"/>
    </row>
    <row r="34" spans="1:10" x14ac:dyDescent="0.2">
      <c r="A34" t="s">
        <v>48</v>
      </c>
      <c r="B34" s="13">
        <v>15</v>
      </c>
      <c r="C34" s="35">
        <v>20</v>
      </c>
      <c r="D34" s="36">
        <f>B34*C34</f>
        <v>300</v>
      </c>
      <c r="F34" s="42"/>
      <c r="G34" s="42"/>
      <c r="H34" s="42"/>
    </row>
    <row r="35" spans="1:10" x14ac:dyDescent="0.2">
      <c r="A35" t="s">
        <v>49</v>
      </c>
      <c r="B35" s="13">
        <v>15</v>
      </c>
      <c r="C35" s="35">
        <v>20</v>
      </c>
      <c r="D35" s="36">
        <f>B35*C35</f>
        <v>300</v>
      </c>
      <c r="F35" s="42"/>
      <c r="G35" s="42"/>
      <c r="H35" s="42"/>
    </row>
    <row r="36" spans="1:10" x14ac:dyDescent="0.2">
      <c r="A36" t="s">
        <v>50</v>
      </c>
      <c r="B36" s="13">
        <v>15</v>
      </c>
      <c r="C36" s="35">
        <v>20</v>
      </c>
      <c r="D36" s="36">
        <f>B36*C36</f>
        <v>300</v>
      </c>
      <c r="F36" s="42"/>
      <c r="G36" s="42"/>
      <c r="H36" s="42"/>
    </row>
    <row r="38" spans="1:10" x14ac:dyDescent="0.2">
      <c r="B38" s="2" t="s">
        <v>40</v>
      </c>
      <c r="C38" s="47">
        <f>(SUM(C30:C36)/40)</f>
        <v>3.5</v>
      </c>
      <c r="D38" s="32">
        <f>SUM(D30:D36)</f>
        <v>2100</v>
      </c>
      <c r="E38" s="2" t="s">
        <v>54</v>
      </c>
    </row>
    <row r="39" spans="1:10" ht="30" customHeight="1" x14ac:dyDescent="0.2">
      <c r="A39" s="42" t="s">
        <v>55</v>
      </c>
      <c r="B39" s="42"/>
      <c r="C39" s="44" t="str">
        <f>IF(C38&gt;E45,"YES","NO, INCREASE WAGES")</f>
        <v>NO, INCREASE WAGES</v>
      </c>
    </row>
    <row r="41" spans="1:10" ht="48" customHeight="1" x14ac:dyDescent="0.2">
      <c r="A41" s="42" t="s">
        <v>56</v>
      </c>
      <c r="B41" s="42"/>
      <c r="C41" s="25" t="s">
        <v>37</v>
      </c>
      <c r="D41" s="25" t="s">
        <v>38</v>
      </c>
      <c r="E41" s="25" t="s">
        <v>39</v>
      </c>
    </row>
    <row r="42" spans="1:10" ht="16" customHeight="1" x14ac:dyDescent="0.2">
      <c r="A42" s="43" t="s">
        <v>33</v>
      </c>
      <c r="B42" s="45" t="s">
        <v>34</v>
      </c>
      <c r="C42" s="41">
        <v>3062.88</v>
      </c>
      <c r="D42" s="37">
        <v>19</v>
      </c>
      <c r="E42" s="38">
        <f>(C42/D42)/40</f>
        <v>4.0301052631578944</v>
      </c>
      <c r="G42" s="42" t="s">
        <v>52</v>
      </c>
      <c r="H42" s="42"/>
      <c r="I42" s="42"/>
      <c r="J42" s="33"/>
    </row>
    <row r="43" spans="1:10" x14ac:dyDescent="0.2">
      <c r="A43" s="2" t="s">
        <v>35</v>
      </c>
      <c r="B43" s="46" t="s">
        <v>36</v>
      </c>
      <c r="C43" s="41">
        <v>1869.37</v>
      </c>
      <c r="D43" s="39">
        <v>8</v>
      </c>
      <c r="E43" s="40">
        <f>(C43/D43)/40</f>
        <v>5.8417812499999995</v>
      </c>
      <c r="G43" s="42"/>
      <c r="H43" s="42"/>
      <c r="I43" s="42"/>
      <c r="J43" s="33"/>
    </row>
    <row r="45" spans="1:10" x14ac:dyDescent="0.2">
      <c r="C45" s="2" t="s">
        <v>43</v>
      </c>
      <c r="E45" s="34">
        <f>MIN(E42:E43)</f>
        <v>4.0301052631578944</v>
      </c>
      <c r="F45" t="s">
        <v>57</v>
      </c>
    </row>
  </sheetData>
  <mergeCells count="4">
    <mergeCell ref="G42:I43"/>
    <mergeCell ref="F30:H36"/>
    <mergeCell ref="A39:B39"/>
    <mergeCell ref="A41:B41"/>
  </mergeCells>
  <phoneticPr fontId="3" type="noConversion"/>
  <conditionalFormatting sqref="K13">
    <cfRule type="cellIs" dxfId="5" priority="7" operator="lessThanOrEqual">
      <formula>0.7499</formula>
    </cfRule>
    <cfRule type="cellIs" dxfId="4" priority="8" operator="greaterThanOrEqual">
      <formula>0.75</formula>
    </cfRule>
  </conditionalFormatting>
  <conditionalFormatting sqref="K25">
    <cfRule type="cellIs" dxfId="3" priority="3" operator="greaterThanOrEqual">
      <formula>1</formula>
    </cfRule>
    <cfRule type="cellIs" dxfId="2" priority="4" operator="lessThanOrEqual">
      <formula>0.999</formula>
    </cfRule>
  </conditionalFormatting>
  <conditionalFormatting sqref="C39">
    <cfRule type="containsText" dxfId="1" priority="1" operator="containsText" text="YES">
      <formula>NOT(ISERROR(SEARCH("YES",C39)))</formula>
    </cfRule>
    <cfRule type="containsText" dxfId="0" priority="2" operator="containsText" text="NO">
      <formula>NOT(ISERROR(SEARCH("NO",C39)))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Miller</dc:creator>
  <cp:lastModifiedBy>Justin Miller</cp:lastModifiedBy>
  <dcterms:created xsi:type="dcterms:W3CDTF">2020-04-16T10:32:11Z</dcterms:created>
  <dcterms:modified xsi:type="dcterms:W3CDTF">2020-04-24T10:49:35Z</dcterms:modified>
</cp:coreProperties>
</file>